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608" windowHeight="7656" activeTab="2"/>
  </bookViews>
  <sheets>
    <sheet name="KHOI 10" sheetId="1" r:id="rId1"/>
    <sheet name="KHOI 11" sheetId="5" r:id="rId2"/>
    <sheet name="KHOI 12" sheetId="4" r:id="rId3"/>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5" i="4" l="1"/>
  <c r="W14" i="4"/>
  <c r="W9" i="4"/>
  <c r="Q10" i="4"/>
  <c r="Q11" i="4"/>
  <c r="Q12" i="4"/>
  <c r="Q13" i="4"/>
  <c r="Q14" i="4"/>
  <c r="Q15" i="4"/>
  <c r="Q9" i="4"/>
  <c r="M10" i="4"/>
  <c r="M11" i="4"/>
  <c r="M12" i="4"/>
  <c r="M13" i="4"/>
  <c r="M14" i="4"/>
  <c r="M9" i="4"/>
  <c r="I10" i="4"/>
  <c r="I11" i="4"/>
  <c r="I12" i="4"/>
  <c r="I13" i="4"/>
  <c r="I14" i="4"/>
  <c r="I15" i="4"/>
  <c r="I9" i="4"/>
  <c r="E10" i="4"/>
  <c r="E11" i="4"/>
  <c r="E12" i="4"/>
  <c r="E13" i="4"/>
  <c r="E14" i="4"/>
  <c r="E15" i="4"/>
  <c r="E9" i="4"/>
  <c r="T10" i="4"/>
  <c r="T11" i="4"/>
  <c r="T12" i="4"/>
  <c r="T13" i="4"/>
  <c r="T14" i="4"/>
  <c r="T9" i="4"/>
  <c r="X14" i="4" l="1"/>
  <c r="X9" i="4"/>
  <c r="V14" i="4"/>
  <c r="X12" i="5" l="1"/>
  <c r="U12" i="5"/>
  <c r="T12" i="5"/>
  <c r="S12" i="5"/>
  <c r="R12" i="5"/>
  <c r="Q12" i="5"/>
  <c r="P12" i="5"/>
  <c r="O12" i="5"/>
  <c r="N12" i="5"/>
  <c r="M12" i="5"/>
  <c r="L12" i="5"/>
  <c r="J12" i="5"/>
  <c r="I12" i="5"/>
  <c r="H12" i="5"/>
  <c r="G12" i="5"/>
  <c r="F12" i="5"/>
  <c r="E12" i="5"/>
  <c r="D12" i="5"/>
  <c r="V11" i="5"/>
  <c r="V10" i="5"/>
  <c r="V9" i="5"/>
  <c r="W19" i="4"/>
  <c r="W18" i="4"/>
  <c r="Y17" i="4"/>
  <c r="X17" i="4"/>
  <c r="U17" i="4"/>
  <c r="T17" i="4"/>
  <c r="S17" i="4"/>
  <c r="R17" i="4"/>
  <c r="Q17" i="4"/>
  <c r="P17" i="4"/>
  <c r="O17" i="4"/>
  <c r="N17" i="4"/>
  <c r="M17" i="4"/>
  <c r="L17" i="4"/>
  <c r="K17" i="4"/>
  <c r="J17" i="4"/>
  <c r="I17" i="4"/>
  <c r="H17" i="4"/>
  <c r="G17" i="4"/>
  <c r="F17" i="4"/>
  <c r="E17" i="4"/>
  <c r="D17" i="4"/>
  <c r="V13" i="4"/>
  <c r="V12" i="4"/>
  <c r="V11" i="4"/>
  <c r="V10" i="4"/>
  <c r="V9" i="4"/>
  <c r="W17" i="4" l="1"/>
  <c r="V17" i="4"/>
  <c r="D14" i="5"/>
  <c r="V12" i="5"/>
  <c r="V10" i="1" l="1"/>
  <c r="V11" i="1"/>
  <c r="V9" i="1"/>
  <c r="V12" i="1" l="1"/>
  <c r="X12" i="1"/>
  <c r="U12" i="1"/>
  <c r="T12" i="1"/>
  <c r="S12" i="1"/>
  <c r="R12" i="1"/>
  <c r="Q12" i="1"/>
  <c r="P12" i="1"/>
  <c r="O12" i="1"/>
  <c r="N12" i="1"/>
  <c r="M12" i="1"/>
  <c r="L12" i="1"/>
  <c r="J12" i="1"/>
  <c r="I12" i="1"/>
  <c r="H12" i="1"/>
  <c r="G12" i="1"/>
  <c r="F12" i="1"/>
  <c r="E12" i="1"/>
  <c r="D12" i="1"/>
  <c r="D14" i="1" l="1"/>
</calcChain>
</file>

<file path=xl/sharedStrings.xml><?xml version="1.0" encoding="utf-8"?>
<sst xmlns="http://schemas.openxmlformats.org/spreadsheetml/2006/main" count="130" uniqueCount="48">
  <si>
    <t>thời gian/ câu trắc nghiệm/tự luận</t>
  </si>
  <si>
    <t>NỘI DUNG KIẾN THỨC</t>
  </si>
  <si>
    <t>ĐƠN VỊ KIẾN THỨC</t>
  </si>
  <si>
    <t>CÂU HỎI THEO MỨC ĐỘ NHẬN THỨC</t>
  </si>
  <si>
    <t>tổng số câu</t>
  </si>
  <si>
    <t>Tổng thời gian</t>
  </si>
  <si>
    <t>tỉ lệ %</t>
  </si>
  <si>
    <t>tổng số câu TN</t>
  </si>
  <si>
    <t>tổng số câu TL</t>
  </si>
  <si>
    <t>NHẬN BIÊT</t>
  </si>
  <si>
    <t>THÔNG HIỂU</t>
  </si>
  <si>
    <t>VẬN DỤNG</t>
  </si>
  <si>
    <t>VẬN DỤNG CAO</t>
  </si>
  <si>
    <t>chTN</t>
  </si>
  <si>
    <t>Thời gian</t>
  </si>
  <si>
    <t>ch TL</t>
  </si>
  <si>
    <t>chTL</t>
  </si>
  <si>
    <t xml:space="preserve">tổng </t>
  </si>
  <si>
    <t xml:space="preserve">tỉ lệ </t>
  </si>
  <si>
    <t>tổng điểm</t>
  </si>
  <si>
    <t>STT</t>
  </si>
  <si>
    <t>MA TRẬN ĐỀ KIỂM TRA ĐỊNH KÌ GIỮA HỌC KỲ 2</t>
  </si>
  <si>
    <t>MÔN GDCD LỚP 10, THỜI GIAN 45 PHÚT</t>
  </si>
  <si>
    <t>Quan niệm đạo đức</t>
  </si>
  <si>
    <t>Các phạm trù cơ bản của đạo đức học</t>
  </si>
  <si>
    <t>Công dân với tình yêu, hôn nhân và gia đình</t>
  </si>
  <si>
    <t>Khái niệm, phân biệt các phạm trù đạo đức học, vận dụng.</t>
  </si>
  <si>
    <t>MA TRẬN ĐỀ KIỂM TRA ĐỊNH KÌ GIỮA KỲ 2</t>
  </si>
  <si>
    <t>MÔN GDCD LỚP 12, THỜI GIAN 50 PHÚT</t>
  </si>
  <si>
    <t>thời gian 50'/ câu trắc nghiệm 28/tự luận 3</t>
  </si>
  <si>
    <t>Công dân với các quyền tự do cơ bản</t>
  </si>
  <si>
    <t>Quyền bất khả xâm phạm về thân thể</t>
  </si>
  <si>
    <t>Quyền được PL bảo hộ về tính mạng, sức khỏe; danh dự và nhân phẩm</t>
  </si>
  <si>
    <t>Quyền bất khả xâm phạm về chỗ ở</t>
  </si>
  <si>
    <t>Quyền được đảm bảo an toàn và bí mật thư tín, điện tín, điện thoại</t>
  </si>
  <si>
    <t>Quyền tự do ngôn luận</t>
  </si>
  <si>
    <t>Công dân với các quyền dân chủ</t>
  </si>
  <si>
    <t>Quyền bầu cử, ứng cử</t>
  </si>
  <si>
    <t>MÔN GDCD LỚP 11, THỜI GIAN 45 PHÚT</t>
  </si>
  <si>
    <t>Chủ nghĩa xã hội</t>
  </si>
  <si>
    <t>Nhà nước xã hội chủ nghĩa</t>
  </si>
  <si>
    <t>Nền dân chủ xã hội chủ nghĩa</t>
  </si>
  <si>
    <t>Quyền tham gia quản lý nhà nước và xã hội</t>
  </si>
  <si>
    <t xml:space="preserve">Khái niệm, Vai trò của đạo đức trong sự phát triển của cá nhân, gia đình và xã hội. Ý nghĩa </t>
  </si>
  <si>
    <t>Khái niệm và biểu hiện của tình yêu chân chính. Những điểm tiến bộ của hôn nhân nước ta.</t>
  </si>
  <si>
    <t>Đặc trưng cơ bản của chủ nghĩa xã hội. Tính tất yếu khách quan VN tiến lên CNXH</t>
  </si>
  <si>
    <t>Khái niệm, bản chất và chức năng của Nhà nước pháp quyền xã hội chủ nghĩa Việt Nam</t>
  </si>
  <si>
    <t>Khái niệm dân chủ, Bản chất của nền dân chủ XHCN, Nội dung cơ bản của dân chủ trong lĩnh vực chính trị và văn hóa, ví dụ về dân chủ trực tiếp và dân chủ gián tiếp.</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</si>
</sst>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164" formatCode="_-* #,##0\ _₫_-;\-* #,##0\ _₫_-;_-* &quot;-&quot;\ _₫_-;_-@_-"/>
    <numFmt numFmtId="165" formatCode="_(* #,##0.00_);_(* \(#,##0.00\);_(* &quot;-&quot;_);_(@_)"/>
    <numFmt numFmtId="166" formatCode="0.0%"/>
  </numFmts>
  <fonts count="19" x14ac:knownFonts="1">
    <font>
      <sz val="11"/>
      <color theme="1"/>
      <name val="Arial"/>
      <family val="2"/>
      <charset val="163"/>
      <scheme val="minor"/>
    </font>
    <font>
      <sz val="11"/>
      <color theme="1"/>
      <name val="Arial"/>
      <family val="2"/>
      <charset val="163"/>
      <scheme val="minor"/>
    </font>
    <font>
      <b/>
      <sz val="20"/>
      <color theme="1"/>
      <name val="Times New Roman"/>
      <family val="1"/>
    </font>
    <font>
      <sz val="12"/>
      <color theme="1"/>
      <name val="Times New Roman"/>
      <family val="1"/>
    </font>
    <font>
      <i/>
      <sz val="12"/>
      <color theme="1"/>
      <name val="Times New Roman"/>
      <family val="1"/>
    </font>
    <font>
      <b/>
      <sz val="12"/>
      <color theme="1"/>
      <name val="Times New Roman"/>
      <family val="1"/>
    </font>
    <font>
      <b/>
      <sz val="16"/>
      <color theme="1"/>
      <name val="Times New Roman"/>
      <family val="1"/>
    </font>
    <font>
      <sz val="14"/>
      <color theme="1"/>
      <name val="Times New Roman"/>
      <family val="1"/>
    </font>
    <font>
      <b/>
      <sz val="14"/>
      <color rgb="FF000000"/>
      <name val="Times New Roman"/>
      <family val="1"/>
    </font>
    <font>
      <i/>
      <sz val="14"/>
      <color theme="1"/>
      <name val="Times New Roman"/>
      <family val="1"/>
    </font>
    <font>
      <b/>
      <sz val="14"/>
      <color theme="1"/>
      <name val="Times New Roman"/>
      <family val="1"/>
    </font>
    <font>
      <b/>
      <i/>
      <sz val="14"/>
      <color theme="1"/>
      <name val="Times New Roman"/>
      <family val="1"/>
    </font>
    <font>
      <sz val="14"/>
      <color rgb="FF000000"/>
      <name val="Times New Roman"/>
      <family val="1"/>
      <charset val="163"/>
    </font>
    <font>
      <b/>
      <sz val="12"/>
      <name val="Times New Roman"/>
      <family val="1"/>
    </font>
    <font>
      <b/>
      <sz val="16"/>
      <name val="Times New Roman"/>
      <family val="1"/>
    </font>
    <font>
      <sz val="14"/>
      <name val="Times New Roman"/>
      <family val="1"/>
    </font>
    <font>
      <b/>
      <sz val="14"/>
      <name val="Times New Roman"/>
      <family val="1"/>
    </font>
    <font>
      <i/>
      <sz val="14"/>
      <name val="Times New Roman"/>
      <family val="1"/>
    </font>
    <font>
      <sz val="12"/>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3" fillId="0" borderId="0" xfId="0" applyFont="1"/>
    <xf numFmtId="0" fontId="3" fillId="0" borderId="0" xfId="0" applyFont="1" applyAlignment="1">
      <alignment horizontal="center" vertical="center"/>
    </xf>
    <xf numFmtId="0" fontId="4" fillId="0" borderId="0" xfId="0" applyFont="1"/>
    <xf numFmtId="0" fontId="5" fillId="0" borderId="1" xfId="0" applyFont="1"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horizontal="center" vertical="center"/>
    </xf>
    <xf numFmtId="165" fontId="9" fillId="0" borderId="1" xfId="1" applyNumberFormat="1" applyFont="1" applyBorder="1" applyAlignment="1">
      <alignment horizontal="center" vertical="center"/>
    </xf>
    <xf numFmtId="164" fontId="9" fillId="0" borderId="1" xfId="1" applyFont="1" applyBorder="1" applyAlignment="1">
      <alignment horizontal="center" vertical="center"/>
    </xf>
    <xf numFmtId="0" fontId="3" fillId="0" borderId="0" xfId="0" applyFont="1" applyAlignment="1">
      <alignment vertical="center"/>
    </xf>
    <xf numFmtId="0" fontId="7"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11" fillId="0" borderId="1" xfId="0" applyFont="1" applyBorder="1" applyAlignment="1">
      <alignment horizontal="center" vertical="center"/>
    </xf>
    <xf numFmtId="0" fontId="11" fillId="0" borderId="1" xfId="0" applyFont="1" applyBorder="1" applyAlignment="1">
      <alignment vertical="center"/>
    </xf>
    <xf numFmtId="41" fontId="10" fillId="0" borderId="1" xfId="0" applyNumberFormat="1" applyFont="1" applyBorder="1" applyAlignment="1">
      <alignment vertical="center"/>
    </xf>
    <xf numFmtId="9" fontId="10" fillId="0" borderId="1" xfId="2" applyFont="1" applyBorder="1" applyAlignment="1">
      <alignment vertical="center"/>
    </xf>
    <xf numFmtId="0" fontId="5" fillId="0" borderId="1" xfId="0" applyFont="1" applyBorder="1" applyAlignment="1">
      <alignment vertical="center"/>
    </xf>
    <xf numFmtId="0" fontId="5" fillId="0" borderId="0" xfId="0" applyFont="1" applyAlignment="1">
      <alignment vertical="center"/>
    </xf>
    <xf numFmtId="0" fontId="7" fillId="0" borderId="1" xfId="0" applyFont="1" applyBorder="1" applyAlignment="1">
      <alignment vertical="center"/>
    </xf>
    <xf numFmtId="9" fontId="7" fillId="0" borderId="1" xfId="0" applyNumberFormat="1" applyFont="1" applyBorder="1" applyAlignment="1">
      <alignment vertical="center"/>
    </xf>
    <xf numFmtId="0" fontId="7" fillId="0" borderId="5" xfId="0" applyFont="1" applyBorder="1" applyAlignment="1">
      <alignment horizontal="center" vertical="center"/>
    </xf>
    <xf numFmtId="2" fontId="7" fillId="0" borderId="1" xfId="0" applyNumberFormat="1" applyFont="1" applyBorder="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8" fillId="0" borderId="2" xfId="0" applyFont="1" applyBorder="1" applyAlignment="1">
      <alignment vertical="center" wrapText="1"/>
    </xf>
    <xf numFmtId="0" fontId="12" fillId="0" borderId="2" xfId="0" applyFont="1" applyBorder="1" applyAlignment="1">
      <alignment vertical="center" wrapText="1"/>
    </xf>
    <xf numFmtId="0" fontId="9" fillId="0" borderId="2" xfId="0" applyFont="1" applyBorder="1" applyAlignment="1">
      <alignment horizontal="center" vertical="center"/>
    </xf>
    <xf numFmtId="165" fontId="9" fillId="0" borderId="2" xfId="1" applyNumberFormat="1" applyFont="1" applyBorder="1" applyAlignment="1">
      <alignment horizontal="center" vertical="center"/>
    </xf>
    <xf numFmtId="164" fontId="9" fillId="0" borderId="2" xfId="1" applyFont="1" applyBorder="1" applyAlignment="1">
      <alignment horizontal="center" vertical="center"/>
    </xf>
    <xf numFmtId="165" fontId="9" fillId="0" borderId="2" xfId="0" applyNumberFormat="1" applyFont="1" applyBorder="1" applyAlignment="1">
      <alignment horizontal="center" vertical="center"/>
    </xf>
    <xf numFmtId="0" fontId="8" fillId="0" borderId="4" xfId="0" applyFont="1" applyBorder="1" applyAlignment="1">
      <alignment vertical="center" wrapText="1"/>
    </xf>
    <xf numFmtId="0" fontId="7" fillId="0" borderId="4" xfId="0" applyFont="1" applyBorder="1" applyAlignment="1">
      <alignment vertical="center" wrapText="1"/>
    </xf>
    <xf numFmtId="0" fontId="9" fillId="0" borderId="4" xfId="0" applyFont="1" applyBorder="1" applyAlignment="1">
      <alignment horizontal="center" vertical="center"/>
    </xf>
    <xf numFmtId="165" fontId="9" fillId="0" borderId="4" xfId="1" applyNumberFormat="1" applyFont="1" applyBorder="1" applyAlignment="1">
      <alignment horizontal="center" vertical="center"/>
    </xf>
    <xf numFmtId="164" fontId="9" fillId="0" borderId="4" xfId="1" applyFont="1" applyBorder="1" applyAlignment="1">
      <alignment horizontal="center" vertical="center"/>
    </xf>
    <xf numFmtId="0" fontId="7" fillId="0" borderId="1" xfId="0" applyFont="1" applyBorder="1" applyAlignment="1">
      <alignment horizontal="center" vertical="center"/>
    </xf>
    <xf numFmtId="0" fontId="11" fillId="0" borderId="1" xfId="0" applyFont="1" applyBorder="1" applyAlignment="1">
      <alignment horizontal="center" vertical="center"/>
    </xf>
    <xf numFmtId="165" fontId="9" fillId="0" borderId="1" xfId="0" applyNumberFormat="1" applyFont="1" applyBorder="1" applyAlignment="1">
      <alignment horizontal="center" vertical="center"/>
    </xf>
    <xf numFmtId="0" fontId="3" fillId="0" borderId="0" xfId="0" applyFont="1" applyAlignment="1">
      <alignment vertical="center" wrapText="1"/>
    </xf>
    <xf numFmtId="0" fontId="8" fillId="0" borderId="4" xfId="0" applyFont="1" applyBorder="1" applyAlignment="1">
      <alignment horizontal="left" vertical="center" wrapText="1"/>
    </xf>
    <xf numFmtId="166" fontId="9" fillId="0" borderId="1" xfId="2" applyNumberFormat="1" applyFont="1" applyBorder="1" applyAlignment="1">
      <alignment horizontal="center" vertical="center"/>
    </xf>
    <xf numFmtId="0" fontId="11" fillId="2" borderId="1" xfId="0" applyFont="1" applyFill="1" applyBorder="1" applyAlignment="1">
      <alignment vertical="center"/>
    </xf>
    <xf numFmtId="0" fontId="3" fillId="3" borderId="0" xfId="0" applyFont="1" applyFill="1" applyAlignment="1">
      <alignment vertical="center"/>
    </xf>
    <xf numFmtId="0" fontId="3" fillId="0" borderId="0" xfId="0" applyFont="1" applyBorder="1" applyAlignment="1">
      <alignment vertical="center"/>
    </xf>
    <xf numFmtId="0" fontId="13" fillId="0" borderId="1" xfId="0" applyFont="1" applyBorder="1" applyAlignment="1">
      <alignment vertical="center" wrapText="1"/>
    </xf>
    <xf numFmtId="0" fontId="15" fillId="0" borderId="1" xfId="0" applyFont="1" applyBorder="1" applyAlignment="1">
      <alignment vertical="center" wrapText="1"/>
    </xf>
    <xf numFmtId="0" fontId="17" fillId="0" borderId="1" xfId="0" applyFont="1" applyBorder="1" applyAlignment="1">
      <alignment horizontal="center" vertical="center"/>
    </xf>
    <xf numFmtId="165" fontId="17" fillId="0" borderId="1" xfId="1" applyNumberFormat="1" applyFont="1" applyBorder="1" applyAlignment="1">
      <alignment horizontal="center" vertical="center"/>
    </xf>
    <xf numFmtId="164" fontId="17" fillId="0" borderId="1" xfId="1" applyFont="1" applyBorder="1" applyAlignment="1">
      <alignment horizontal="center" vertical="center"/>
    </xf>
    <xf numFmtId="0" fontId="17" fillId="3" borderId="1" xfId="0" applyFont="1" applyFill="1" applyBorder="1" applyAlignment="1">
      <alignment horizontal="center" vertical="center"/>
    </xf>
    <xf numFmtId="164" fontId="17" fillId="3" borderId="1" xfId="1" applyFont="1" applyFill="1" applyBorder="1" applyAlignment="1">
      <alignment horizontal="center" vertical="center"/>
    </xf>
    <xf numFmtId="165" fontId="17" fillId="0" borderId="1" xfId="0" applyNumberFormat="1" applyFont="1" applyBorder="1" applyAlignment="1">
      <alignment horizontal="center" vertical="center"/>
    </xf>
    <xf numFmtId="0" fontId="15" fillId="3" borderId="1" xfId="0" applyFont="1" applyFill="1" applyBorder="1" applyAlignment="1">
      <alignment vertical="center" wrapText="1"/>
    </xf>
    <xf numFmtId="165" fontId="17" fillId="3" borderId="1" xfId="1" applyNumberFormat="1" applyFont="1" applyFill="1" applyBorder="1" applyAlignment="1">
      <alignment horizontal="center" vertical="center"/>
    </xf>
    <xf numFmtId="165" fontId="17" fillId="3" borderId="1" xfId="0" applyNumberFormat="1" applyFont="1" applyFill="1" applyBorder="1" applyAlignment="1">
      <alignment horizontal="center" vertical="center"/>
    </xf>
    <xf numFmtId="0" fontId="18" fillId="0" borderId="0" xfId="0" applyFont="1" applyAlignment="1">
      <alignment vertical="center"/>
    </xf>
    <xf numFmtId="0" fontId="17" fillId="0" borderId="1" xfId="0" applyFont="1" applyBorder="1" applyAlignment="1">
      <alignment horizontal="center" vertical="center" wrapText="1"/>
    </xf>
    <xf numFmtId="164" fontId="17" fillId="0" borderId="1" xfId="1" applyFont="1" applyBorder="1" applyAlignment="1">
      <alignment horizontal="center" vertical="center" wrapText="1"/>
    </xf>
    <xf numFmtId="0" fontId="17" fillId="3" borderId="1" xfId="0" applyFont="1" applyFill="1" applyBorder="1" applyAlignment="1">
      <alignment horizontal="center" vertical="center" wrapText="1"/>
    </xf>
    <xf numFmtId="164" fontId="17" fillId="3" borderId="1" xfId="1" applyFont="1" applyFill="1" applyBorder="1" applyAlignment="1">
      <alignment horizontal="center" vertical="center" wrapText="1"/>
    </xf>
    <xf numFmtId="0" fontId="2" fillId="0" borderId="0" xfId="0" applyFont="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1" xfId="0" applyFont="1" applyBorder="1" applyAlignment="1">
      <alignment horizontal="center" vertical="center" wrapText="1"/>
    </xf>
    <xf numFmtId="9"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166" fontId="17" fillId="0" borderId="2" xfId="2" applyNumberFormat="1" applyFont="1" applyBorder="1" applyAlignment="1">
      <alignment horizontal="center" vertical="center"/>
    </xf>
    <xf numFmtId="166" fontId="17" fillId="0" borderId="4" xfId="2" applyNumberFormat="1"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6" fillId="0" borderId="3" xfId="0" applyFont="1" applyBorder="1" applyAlignment="1">
      <alignment horizontal="center" vertical="center" wrapText="1"/>
    </xf>
    <xf numFmtId="166" fontId="17" fillId="0" borderId="3" xfId="2" applyNumberFormat="1" applyFont="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1" xfId="0" applyFont="1" applyBorder="1" applyAlignment="1">
      <alignment horizontal="center" vertical="center" wrapText="1"/>
    </xf>
  </cellXfs>
  <cellStyles count="3">
    <cellStyle name="Comma [0]" xfId="1" builtinId="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14"/>
  <sheetViews>
    <sheetView zoomScale="60" zoomScaleNormal="60" workbookViewId="0">
      <selection activeCell="C10" sqref="C10"/>
    </sheetView>
  </sheetViews>
  <sheetFormatPr defaultColWidth="12.09765625" defaultRowHeight="15.6" x14ac:dyDescent="0.3"/>
  <cols>
    <col min="1" max="1" width="7.59765625" style="1" customWidth="1"/>
    <col min="2" max="2" width="17.8984375" style="1" customWidth="1"/>
    <col min="3" max="3" width="49" style="1" customWidth="1"/>
    <col min="4" max="4" width="6.3984375" style="1" customWidth="1"/>
    <col min="5" max="5" width="9.3984375" style="1" customWidth="1"/>
    <col min="6" max="6" width="6.3984375" style="1" customWidth="1"/>
    <col min="7" max="7" width="7.59765625" style="1" customWidth="1"/>
    <col min="8" max="10" width="6.3984375" style="1" customWidth="1"/>
    <col min="11" max="11" width="8.09765625" style="1" customWidth="1"/>
    <col min="12" max="14" width="6.3984375" style="1" customWidth="1"/>
    <col min="15" max="15" width="7.69921875" style="1" customWidth="1"/>
    <col min="16" max="18" width="6.3984375" style="1" customWidth="1"/>
    <col min="19" max="19" width="7.8984375" style="1" customWidth="1"/>
    <col min="20" max="20" width="10" style="1" customWidth="1"/>
    <col min="21" max="21" width="7.8984375" style="1" customWidth="1"/>
    <col min="22" max="22" width="10.8984375" style="1" customWidth="1"/>
    <col min="23" max="24" width="11.09765625" style="1" customWidth="1"/>
    <col min="25" max="16384" width="12.09765625" style="1"/>
  </cols>
  <sheetData>
    <row r="2" spans="1:44" ht="24.6" x14ac:dyDescent="0.3">
      <c r="A2" s="62" t="s">
        <v>21</v>
      </c>
      <c r="B2" s="62"/>
      <c r="C2" s="62"/>
      <c r="D2" s="62"/>
      <c r="E2" s="62"/>
      <c r="F2" s="62"/>
      <c r="G2" s="62"/>
      <c r="H2" s="62"/>
      <c r="I2" s="62"/>
      <c r="J2" s="62"/>
      <c r="K2" s="62"/>
      <c r="L2" s="62"/>
      <c r="M2" s="62"/>
      <c r="N2" s="62"/>
      <c r="O2" s="62"/>
      <c r="P2" s="62"/>
      <c r="Q2" s="62"/>
      <c r="R2" s="62"/>
      <c r="S2" s="62"/>
      <c r="T2" s="62"/>
      <c r="U2" s="62"/>
      <c r="V2" s="62"/>
      <c r="W2" s="62"/>
      <c r="X2" s="62"/>
    </row>
    <row r="3" spans="1:44" ht="24.6" x14ac:dyDescent="0.3">
      <c r="A3" s="62" t="s">
        <v>22</v>
      </c>
      <c r="B3" s="62"/>
      <c r="C3" s="62"/>
      <c r="D3" s="62"/>
      <c r="E3" s="62"/>
      <c r="F3" s="62"/>
      <c r="G3" s="62"/>
      <c r="H3" s="62"/>
      <c r="I3" s="62"/>
      <c r="J3" s="62"/>
      <c r="K3" s="62"/>
      <c r="L3" s="62"/>
      <c r="M3" s="62"/>
      <c r="N3" s="62"/>
      <c r="O3" s="62"/>
      <c r="P3" s="62"/>
      <c r="Q3" s="62"/>
      <c r="R3" s="62"/>
      <c r="S3" s="62"/>
      <c r="T3" s="62"/>
      <c r="U3" s="62"/>
      <c r="V3" s="62"/>
      <c r="W3" s="62"/>
      <c r="X3" s="62"/>
    </row>
    <row r="4" spans="1:44" x14ac:dyDescent="0.3">
      <c r="B4" s="2" t="s">
        <v>0</v>
      </c>
      <c r="C4" s="2"/>
      <c r="D4" s="3"/>
      <c r="E4" s="3">
        <v>0.75</v>
      </c>
      <c r="F4" s="3"/>
      <c r="G4" s="3">
        <v>3.5</v>
      </c>
      <c r="H4" s="3"/>
      <c r="I4" s="3">
        <v>1</v>
      </c>
      <c r="J4" s="3"/>
      <c r="K4" s="3">
        <v>4</v>
      </c>
      <c r="L4" s="3"/>
      <c r="M4" s="3">
        <v>1.5</v>
      </c>
      <c r="N4" s="3"/>
      <c r="O4" s="3">
        <v>4.5</v>
      </c>
      <c r="P4" s="3"/>
      <c r="Q4" s="3">
        <v>2.5</v>
      </c>
      <c r="R4" s="3"/>
      <c r="S4" s="3">
        <v>6</v>
      </c>
      <c r="T4" s="3"/>
    </row>
    <row r="6" spans="1:44" ht="20.399999999999999" customHeight="1" x14ac:dyDescent="0.3">
      <c r="A6" s="63" t="s">
        <v>20</v>
      </c>
      <c r="B6" s="63" t="s">
        <v>1</v>
      </c>
      <c r="C6" s="64" t="s">
        <v>2</v>
      </c>
      <c r="D6" s="67" t="s">
        <v>3</v>
      </c>
      <c r="E6" s="67"/>
      <c r="F6" s="67"/>
      <c r="G6" s="67"/>
      <c r="H6" s="67"/>
      <c r="I6" s="67"/>
      <c r="J6" s="67"/>
      <c r="K6" s="67"/>
      <c r="L6" s="67"/>
      <c r="M6" s="67"/>
      <c r="N6" s="67"/>
      <c r="O6" s="67"/>
      <c r="P6" s="67"/>
      <c r="Q6" s="67"/>
      <c r="R6" s="67"/>
      <c r="S6" s="67"/>
      <c r="T6" s="63" t="s">
        <v>4</v>
      </c>
      <c r="U6" s="63"/>
      <c r="V6" s="63" t="s">
        <v>5</v>
      </c>
      <c r="W6" s="63" t="s">
        <v>7</v>
      </c>
      <c r="X6" s="63" t="s">
        <v>8</v>
      </c>
    </row>
    <row r="7" spans="1:44" x14ac:dyDescent="0.3">
      <c r="A7" s="63"/>
      <c r="B7" s="63"/>
      <c r="C7" s="65"/>
      <c r="D7" s="63" t="s">
        <v>9</v>
      </c>
      <c r="E7" s="63"/>
      <c r="F7" s="63"/>
      <c r="G7" s="63"/>
      <c r="H7" s="63" t="s">
        <v>10</v>
      </c>
      <c r="I7" s="63"/>
      <c r="J7" s="63"/>
      <c r="K7" s="63"/>
      <c r="L7" s="63" t="s">
        <v>11</v>
      </c>
      <c r="M7" s="63"/>
      <c r="N7" s="63"/>
      <c r="O7" s="63"/>
      <c r="P7" s="63" t="s">
        <v>12</v>
      </c>
      <c r="Q7" s="63"/>
      <c r="R7" s="63"/>
      <c r="S7" s="63"/>
      <c r="T7" s="63"/>
      <c r="U7" s="63"/>
      <c r="V7" s="63"/>
      <c r="W7" s="63"/>
      <c r="X7" s="63"/>
    </row>
    <row r="8" spans="1:44" ht="31.2" x14ac:dyDescent="0.3">
      <c r="A8" s="63"/>
      <c r="B8" s="63"/>
      <c r="C8" s="66"/>
      <c r="D8" s="4" t="s">
        <v>13</v>
      </c>
      <c r="E8" s="4" t="s">
        <v>14</v>
      </c>
      <c r="F8" s="4" t="s">
        <v>15</v>
      </c>
      <c r="G8" s="4" t="s">
        <v>14</v>
      </c>
      <c r="H8" s="4" t="s">
        <v>13</v>
      </c>
      <c r="I8" s="4" t="s">
        <v>14</v>
      </c>
      <c r="J8" s="4" t="s">
        <v>15</v>
      </c>
      <c r="K8" s="4" t="s">
        <v>14</v>
      </c>
      <c r="L8" s="4" t="s">
        <v>13</v>
      </c>
      <c r="M8" s="4" t="s">
        <v>14</v>
      </c>
      <c r="N8" s="4" t="s">
        <v>15</v>
      </c>
      <c r="O8" s="4" t="s">
        <v>14</v>
      </c>
      <c r="P8" s="4" t="s">
        <v>13</v>
      </c>
      <c r="Q8" s="4" t="s">
        <v>14</v>
      </c>
      <c r="R8" s="4" t="s">
        <v>15</v>
      </c>
      <c r="S8" s="4" t="s">
        <v>14</v>
      </c>
      <c r="T8" s="4" t="s">
        <v>13</v>
      </c>
      <c r="U8" s="4" t="s">
        <v>16</v>
      </c>
      <c r="V8" s="63"/>
      <c r="W8" s="63"/>
      <c r="X8" s="63"/>
    </row>
    <row r="9" spans="1:44" s="9" customFormat="1" ht="36" x14ac:dyDescent="0.25">
      <c r="A9" s="24">
        <v>1</v>
      </c>
      <c r="B9" s="26" t="s">
        <v>23</v>
      </c>
      <c r="C9" s="27" t="s">
        <v>43</v>
      </c>
      <c r="D9" s="28"/>
      <c r="E9" s="29"/>
      <c r="F9" s="28">
        <v>1</v>
      </c>
      <c r="G9" s="30">
        <v>5</v>
      </c>
      <c r="H9" s="28"/>
      <c r="I9" s="30"/>
      <c r="J9" s="28"/>
      <c r="K9" s="30"/>
      <c r="L9" s="28"/>
      <c r="M9" s="30"/>
      <c r="N9" s="28">
        <v>1</v>
      </c>
      <c r="O9" s="30">
        <v>10</v>
      </c>
      <c r="P9" s="28"/>
      <c r="Q9" s="30"/>
      <c r="R9" s="28"/>
      <c r="S9" s="30"/>
      <c r="T9" s="28"/>
      <c r="U9" s="28">
        <v>2</v>
      </c>
      <c r="V9" s="31">
        <f>SUM(E9,G9,I9,K9,M9,O9,Q9,S9)</f>
        <v>15</v>
      </c>
      <c r="W9" s="11"/>
      <c r="X9" s="11">
        <v>2</v>
      </c>
    </row>
    <row r="10" spans="1:44" s="12" customFormat="1" ht="52.2" x14ac:dyDescent="0.25">
      <c r="A10" s="23">
        <v>2</v>
      </c>
      <c r="B10" s="5" t="s">
        <v>24</v>
      </c>
      <c r="C10" s="10" t="s">
        <v>26</v>
      </c>
      <c r="D10" s="6"/>
      <c r="E10" s="7"/>
      <c r="F10" s="6"/>
      <c r="G10" s="8"/>
      <c r="H10" s="6"/>
      <c r="I10" s="8"/>
      <c r="J10" s="6">
        <v>2</v>
      </c>
      <c r="K10" s="8">
        <v>15</v>
      </c>
      <c r="L10" s="6"/>
      <c r="M10" s="8"/>
      <c r="N10" s="6"/>
      <c r="O10" s="8"/>
      <c r="P10" s="6"/>
      <c r="Q10" s="8"/>
      <c r="R10" s="6">
        <v>1</v>
      </c>
      <c r="S10" s="8">
        <v>10</v>
      </c>
      <c r="T10" s="6"/>
      <c r="U10" s="6">
        <v>3</v>
      </c>
      <c r="V10" s="31">
        <f t="shared" ref="V10:V11" si="0">SUM(E10,G10,I10,K10,M10,O10,Q10,S10)</f>
        <v>25</v>
      </c>
      <c r="W10" s="11"/>
      <c r="X10" s="11">
        <v>3</v>
      </c>
      <c r="Y10" s="45"/>
      <c r="Z10" s="45"/>
      <c r="AA10" s="45"/>
      <c r="AB10" s="45"/>
      <c r="AC10" s="45"/>
      <c r="AD10" s="45"/>
      <c r="AE10" s="45"/>
      <c r="AF10" s="45"/>
      <c r="AG10" s="45"/>
      <c r="AH10" s="45"/>
      <c r="AI10" s="45"/>
      <c r="AJ10" s="45"/>
      <c r="AK10" s="45"/>
      <c r="AL10" s="45"/>
      <c r="AM10" s="45"/>
      <c r="AN10" s="45"/>
      <c r="AO10" s="45"/>
      <c r="AP10" s="45"/>
      <c r="AQ10" s="45"/>
      <c r="AR10" s="45"/>
    </row>
    <row r="11" spans="1:44" s="9" customFormat="1" ht="52.2" x14ac:dyDescent="0.25">
      <c r="A11" s="25">
        <v>3</v>
      </c>
      <c r="B11" s="32" t="s">
        <v>25</v>
      </c>
      <c r="C11" s="33" t="s">
        <v>44</v>
      </c>
      <c r="D11" s="34"/>
      <c r="E11" s="35"/>
      <c r="F11" s="34">
        <v>1</v>
      </c>
      <c r="G11" s="36">
        <v>5</v>
      </c>
      <c r="H11" s="34"/>
      <c r="I11" s="36"/>
      <c r="J11" s="34"/>
      <c r="K11" s="36"/>
      <c r="L11" s="34"/>
      <c r="M11" s="36"/>
      <c r="N11" s="34"/>
      <c r="O11" s="36"/>
      <c r="P11" s="34"/>
      <c r="Q11" s="36"/>
      <c r="R11" s="34"/>
      <c r="S11" s="36"/>
      <c r="T11" s="34"/>
      <c r="U11" s="34">
        <v>1</v>
      </c>
      <c r="V11" s="31">
        <f t="shared" si="0"/>
        <v>5</v>
      </c>
      <c r="W11" s="11"/>
      <c r="X11" s="11">
        <v>1</v>
      </c>
    </row>
    <row r="12" spans="1:44" s="18" customFormat="1" ht="18" x14ac:dyDescent="0.25">
      <c r="A12" s="70" t="s">
        <v>17</v>
      </c>
      <c r="B12" s="70"/>
      <c r="C12" s="13"/>
      <c r="D12" s="14">
        <f t="shared" ref="D12:J12" si="1">SUM(D9:D11)</f>
        <v>0</v>
      </c>
      <c r="E12" s="14">
        <f t="shared" si="1"/>
        <v>0</v>
      </c>
      <c r="F12" s="14">
        <f t="shared" si="1"/>
        <v>2</v>
      </c>
      <c r="G12" s="14">
        <f t="shared" si="1"/>
        <v>10</v>
      </c>
      <c r="H12" s="14">
        <f t="shared" si="1"/>
        <v>0</v>
      </c>
      <c r="I12" s="14">
        <f t="shared" si="1"/>
        <v>0</v>
      </c>
      <c r="J12" s="14">
        <f t="shared" si="1"/>
        <v>2</v>
      </c>
      <c r="K12" s="14"/>
      <c r="L12" s="14">
        <f t="shared" ref="L12:U12" si="2">SUM(L9:L11)</f>
        <v>0</v>
      </c>
      <c r="M12" s="14">
        <f t="shared" si="2"/>
        <v>0</v>
      </c>
      <c r="N12" s="14">
        <f t="shared" si="2"/>
        <v>1</v>
      </c>
      <c r="O12" s="14">
        <f t="shared" si="2"/>
        <v>10</v>
      </c>
      <c r="P12" s="14">
        <f t="shared" si="2"/>
        <v>0</v>
      </c>
      <c r="Q12" s="14">
        <f t="shared" si="2"/>
        <v>0</v>
      </c>
      <c r="R12" s="14">
        <f t="shared" si="2"/>
        <v>1</v>
      </c>
      <c r="S12" s="14">
        <f t="shared" si="2"/>
        <v>10</v>
      </c>
      <c r="T12" s="14">
        <f t="shared" si="2"/>
        <v>0</v>
      </c>
      <c r="U12" s="14">
        <f t="shared" si="2"/>
        <v>6</v>
      </c>
      <c r="V12" s="15">
        <f>SUM(V9:V11)</f>
        <v>45</v>
      </c>
      <c r="W12" s="17">
        <v>0</v>
      </c>
      <c r="X12" s="17">
        <f xml:space="preserve"> SUM(X9:X11)</f>
        <v>6</v>
      </c>
    </row>
    <row r="13" spans="1:44" s="9" customFormat="1" ht="18" x14ac:dyDescent="0.25">
      <c r="A13" s="70" t="s">
        <v>18</v>
      </c>
      <c r="B13" s="70"/>
      <c r="C13" s="13"/>
      <c r="D13" s="68">
        <v>0.4</v>
      </c>
      <c r="E13" s="69"/>
      <c r="F13" s="69"/>
      <c r="G13" s="69"/>
      <c r="H13" s="68">
        <v>0.3</v>
      </c>
      <c r="I13" s="69"/>
      <c r="J13" s="69"/>
      <c r="K13" s="69"/>
      <c r="L13" s="68">
        <v>0.2</v>
      </c>
      <c r="M13" s="69"/>
      <c r="N13" s="69"/>
      <c r="O13" s="69"/>
      <c r="P13" s="68">
        <v>0.1</v>
      </c>
      <c r="Q13" s="69"/>
      <c r="R13" s="69"/>
      <c r="S13" s="69"/>
      <c r="T13" s="19"/>
      <c r="U13" s="19"/>
      <c r="V13" s="19"/>
      <c r="W13" s="12"/>
      <c r="X13" s="12"/>
    </row>
    <row r="14" spans="1:44" s="9" customFormat="1" ht="18" x14ac:dyDescent="0.25">
      <c r="A14" s="69" t="s">
        <v>19</v>
      </c>
      <c r="B14" s="69"/>
      <c r="C14" s="21"/>
      <c r="D14" s="71">
        <f>D12*0.25+F12*1</f>
        <v>2</v>
      </c>
      <c r="E14" s="72"/>
      <c r="F14" s="72"/>
      <c r="G14" s="73"/>
      <c r="H14" s="71">
        <v>3</v>
      </c>
      <c r="I14" s="72"/>
      <c r="J14" s="72"/>
      <c r="K14" s="73"/>
      <c r="L14" s="71">
        <v>2</v>
      </c>
      <c r="M14" s="72"/>
      <c r="N14" s="72"/>
      <c r="O14" s="73"/>
      <c r="P14" s="71">
        <v>1</v>
      </c>
      <c r="Q14" s="72"/>
      <c r="R14" s="72"/>
      <c r="S14" s="73"/>
      <c r="T14" s="19"/>
      <c r="U14" s="19"/>
      <c r="V14" s="19"/>
      <c r="W14" s="12"/>
      <c r="X14" s="12"/>
    </row>
  </sheetData>
  <mergeCells count="25">
    <mergeCell ref="A14:B14"/>
    <mergeCell ref="D14:G14"/>
    <mergeCell ref="H14:K14"/>
    <mergeCell ref="L14:O14"/>
    <mergeCell ref="P14:S14"/>
    <mergeCell ref="A12:B12"/>
    <mergeCell ref="A13:B13"/>
    <mergeCell ref="D13:G13"/>
    <mergeCell ref="H13:K13"/>
    <mergeCell ref="L13:O13"/>
    <mergeCell ref="P13:S13"/>
    <mergeCell ref="W6:W8"/>
    <mergeCell ref="X6:X8"/>
    <mergeCell ref="D7:G7"/>
    <mergeCell ref="H7:K7"/>
    <mergeCell ref="L7:O7"/>
    <mergeCell ref="P7:S7"/>
    <mergeCell ref="A2:X2"/>
    <mergeCell ref="A3:X3"/>
    <mergeCell ref="A6:A8"/>
    <mergeCell ref="B6:B8"/>
    <mergeCell ref="C6:C8"/>
    <mergeCell ref="D6:S6"/>
    <mergeCell ref="T6:U7"/>
    <mergeCell ref="V6:V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14"/>
  <sheetViews>
    <sheetView zoomScale="60" zoomScaleNormal="60" workbookViewId="0">
      <selection activeCell="Y9" sqref="Y9"/>
    </sheetView>
  </sheetViews>
  <sheetFormatPr defaultColWidth="12.09765625" defaultRowHeight="15.6" x14ac:dyDescent="0.3"/>
  <cols>
    <col min="1" max="1" width="7.59765625" style="1" customWidth="1"/>
    <col min="2" max="2" width="17.8984375" style="1" customWidth="1"/>
    <col min="3" max="3" width="49" style="1" customWidth="1"/>
    <col min="4" max="4" width="6.3984375" style="1" customWidth="1"/>
    <col min="5" max="5" width="9.3984375" style="1" customWidth="1"/>
    <col min="6" max="6" width="6.3984375" style="1" customWidth="1"/>
    <col min="7" max="7" width="7.59765625" style="1" customWidth="1"/>
    <col min="8" max="14" width="6.3984375" style="1" customWidth="1"/>
    <col min="15" max="15" width="7.69921875" style="1" customWidth="1"/>
    <col min="16" max="19" width="6.3984375" style="1" customWidth="1"/>
    <col min="20" max="20" width="10" style="1" customWidth="1"/>
    <col min="21" max="21" width="7.8984375" style="1" customWidth="1"/>
    <col min="22" max="22" width="10.8984375" style="1" customWidth="1"/>
    <col min="23" max="24" width="11.09765625" style="1" customWidth="1"/>
    <col min="25" max="16384" width="12.09765625" style="1"/>
  </cols>
  <sheetData>
    <row r="2" spans="1:38" ht="24.6" x14ac:dyDescent="0.3">
      <c r="A2" s="62" t="s">
        <v>21</v>
      </c>
      <c r="B2" s="62"/>
      <c r="C2" s="62"/>
      <c r="D2" s="62"/>
      <c r="E2" s="62"/>
      <c r="F2" s="62"/>
      <c r="G2" s="62"/>
      <c r="H2" s="62"/>
      <c r="I2" s="62"/>
      <c r="J2" s="62"/>
      <c r="K2" s="62"/>
      <c r="L2" s="62"/>
      <c r="M2" s="62"/>
      <c r="N2" s="62"/>
      <c r="O2" s="62"/>
      <c r="P2" s="62"/>
      <c r="Q2" s="62"/>
      <c r="R2" s="62"/>
      <c r="S2" s="62"/>
      <c r="T2" s="62"/>
      <c r="U2" s="62"/>
      <c r="V2" s="62"/>
      <c r="W2" s="62"/>
      <c r="X2" s="62"/>
    </row>
    <row r="3" spans="1:38" ht="24.6" x14ac:dyDescent="0.3">
      <c r="A3" s="62" t="s">
        <v>38</v>
      </c>
      <c r="B3" s="62"/>
      <c r="C3" s="62"/>
      <c r="D3" s="62"/>
      <c r="E3" s="62"/>
      <c r="F3" s="62"/>
      <c r="G3" s="62"/>
      <c r="H3" s="62"/>
      <c r="I3" s="62"/>
      <c r="J3" s="62"/>
      <c r="K3" s="62"/>
      <c r="L3" s="62"/>
      <c r="M3" s="62"/>
      <c r="N3" s="62"/>
      <c r="O3" s="62"/>
      <c r="P3" s="62"/>
      <c r="Q3" s="62"/>
      <c r="R3" s="62"/>
      <c r="S3" s="62"/>
      <c r="T3" s="62"/>
      <c r="U3" s="62"/>
      <c r="V3" s="62"/>
      <c r="W3" s="62"/>
      <c r="X3" s="62"/>
    </row>
    <row r="4" spans="1:38" x14ac:dyDescent="0.3">
      <c r="B4" s="2" t="s">
        <v>0</v>
      </c>
      <c r="C4" s="2"/>
      <c r="D4" s="3"/>
      <c r="E4" s="3">
        <v>0.75</v>
      </c>
      <c r="F4" s="3"/>
      <c r="G4" s="3">
        <v>3.5</v>
      </c>
      <c r="H4" s="3"/>
      <c r="I4" s="3">
        <v>1</v>
      </c>
      <c r="J4" s="3"/>
      <c r="K4" s="3">
        <v>4</v>
      </c>
      <c r="L4" s="3"/>
      <c r="M4" s="3">
        <v>1.5</v>
      </c>
      <c r="N4" s="3"/>
      <c r="O4" s="3">
        <v>4.5</v>
      </c>
      <c r="P4" s="3"/>
      <c r="Q4" s="3">
        <v>2.5</v>
      </c>
      <c r="R4" s="3"/>
      <c r="S4" s="3">
        <v>6</v>
      </c>
      <c r="T4" s="3"/>
    </row>
    <row r="6" spans="1:38" ht="20.399999999999999" customHeight="1" x14ac:dyDescent="0.3">
      <c r="A6" s="63" t="s">
        <v>20</v>
      </c>
      <c r="B6" s="63" t="s">
        <v>1</v>
      </c>
      <c r="C6" s="64" t="s">
        <v>2</v>
      </c>
      <c r="D6" s="67" t="s">
        <v>3</v>
      </c>
      <c r="E6" s="67"/>
      <c r="F6" s="67"/>
      <c r="G6" s="67"/>
      <c r="H6" s="67"/>
      <c r="I6" s="67"/>
      <c r="J6" s="67"/>
      <c r="K6" s="67"/>
      <c r="L6" s="67"/>
      <c r="M6" s="67"/>
      <c r="N6" s="67"/>
      <c r="O6" s="67"/>
      <c r="P6" s="67"/>
      <c r="Q6" s="67"/>
      <c r="R6" s="67"/>
      <c r="S6" s="67"/>
      <c r="T6" s="63" t="s">
        <v>4</v>
      </c>
      <c r="U6" s="63"/>
      <c r="V6" s="63" t="s">
        <v>5</v>
      </c>
      <c r="W6" s="63" t="s">
        <v>7</v>
      </c>
      <c r="X6" s="63" t="s">
        <v>8</v>
      </c>
    </row>
    <row r="7" spans="1:38" x14ac:dyDescent="0.3">
      <c r="A7" s="63"/>
      <c r="B7" s="63"/>
      <c r="C7" s="65"/>
      <c r="D7" s="63" t="s">
        <v>9</v>
      </c>
      <c r="E7" s="63"/>
      <c r="F7" s="63"/>
      <c r="G7" s="63"/>
      <c r="H7" s="63" t="s">
        <v>10</v>
      </c>
      <c r="I7" s="63"/>
      <c r="J7" s="63"/>
      <c r="K7" s="63"/>
      <c r="L7" s="63" t="s">
        <v>11</v>
      </c>
      <c r="M7" s="63"/>
      <c r="N7" s="63"/>
      <c r="O7" s="63"/>
      <c r="P7" s="63" t="s">
        <v>12</v>
      </c>
      <c r="Q7" s="63"/>
      <c r="R7" s="63"/>
      <c r="S7" s="63"/>
      <c r="T7" s="63"/>
      <c r="U7" s="63"/>
      <c r="V7" s="63"/>
      <c r="W7" s="63"/>
      <c r="X7" s="63"/>
    </row>
    <row r="8" spans="1:38" ht="31.2" x14ac:dyDescent="0.3">
      <c r="A8" s="63"/>
      <c r="B8" s="63"/>
      <c r="C8" s="66"/>
      <c r="D8" s="4" t="s">
        <v>13</v>
      </c>
      <c r="E8" s="4" t="s">
        <v>14</v>
      </c>
      <c r="F8" s="4" t="s">
        <v>15</v>
      </c>
      <c r="G8" s="4" t="s">
        <v>14</v>
      </c>
      <c r="H8" s="4" t="s">
        <v>13</v>
      </c>
      <c r="I8" s="4" t="s">
        <v>14</v>
      </c>
      <c r="J8" s="4" t="s">
        <v>15</v>
      </c>
      <c r="K8" s="4" t="s">
        <v>14</v>
      </c>
      <c r="L8" s="4" t="s">
        <v>13</v>
      </c>
      <c r="M8" s="4" t="s">
        <v>14</v>
      </c>
      <c r="N8" s="4" t="s">
        <v>15</v>
      </c>
      <c r="O8" s="4" t="s">
        <v>14</v>
      </c>
      <c r="P8" s="4" t="s">
        <v>13</v>
      </c>
      <c r="Q8" s="4" t="s">
        <v>14</v>
      </c>
      <c r="R8" s="4" t="s">
        <v>15</v>
      </c>
      <c r="S8" s="4" t="s">
        <v>14</v>
      </c>
      <c r="T8" s="4" t="s">
        <v>13</v>
      </c>
      <c r="U8" s="4" t="s">
        <v>16</v>
      </c>
      <c r="V8" s="63"/>
      <c r="W8" s="63"/>
      <c r="X8" s="63"/>
    </row>
    <row r="9" spans="1:38" s="9" customFormat="1" ht="36" x14ac:dyDescent="0.25">
      <c r="A9" s="24">
        <v>1</v>
      </c>
      <c r="B9" s="26" t="s">
        <v>39</v>
      </c>
      <c r="C9" s="27" t="s">
        <v>45</v>
      </c>
      <c r="D9" s="28"/>
      <c r="E9" s="29"/>
      <c r="F9" s="28">
        <v>2</v>
      </c>
      <c r="G9" s="30">
        <v>8</v>
      </c>
      <c r="H9" s="28"/>
      <c r="I9" s="30"/>
      <c r="J9" s="28"/>
      <c r="K9" s="30"/>
      <c r="L9" s="28"/>
      <c r="M9" s="30"/>
      <c r="N9" s="28"/>
      <c r="O9" s="30"/>
      <c r="P9" s="28"/>
      <c r="Q9" s="30"/>
      <c r="R9" s="28"/>
      <c r="S9" s="30"/>
      <c r="T9" s="28"/>
      <c r="U9" s="28">
        <v>2</v>
      </c>
      <c r="V9" s="31">
        <f>SUM(E9,G9,I9,K9,M9,O9,Q9,S9)</f>
        <v>8</v>
      </c>
      <c r="W9" s="11"/>
      <c r="X9" s="11">
        <v>2</v>
      </c>
    </row>
    <row r="10" spans="1:38" s="12" customFormat="1" ht="36" x14ac:dyDescent="0.25">
      <c r="A10" s="37">
        <v>2</v>
      </c>
      <c r="B10" s="5" t="s">
        <v>40</v>
      </c>
      <c r="C10" s="10" t="s">
        <v>46</v>
      </c>
      <c r="D10" s="6"/>
      <c r="E10" s="7"/>
      <c r="F10" s="6">
        <v>1</v>
      </c>
      <c r="G10" s="8">
        <v>3</v>
      </c>
      <c r="H10" s="6"/>
      <c r="I10" s="8"/>
      <c r="J10" s="6">
        <v>1</v>
      </c>
      <c r="K10" s="8">
        <v>5</v>
      </c>
      <c r="L10" s="6"/>
      <c r="M10" s="8"/>
      <c r="N10" s="6">
        <v>1</v>
      </c>
      <c r="O10" s="8">
        <v>5</v>
      </c>
      <c r="P10" s="6"/>
      <c r="Q10" s="8"/>
      <c r="R10" s="6"/>
      <c r="S10" s="8"/>
      <c r="T10" s="6"/>
      <c r="U10" s="6">
        <v>3</v>
      </c>
      <c r="V10" s="31">
        <f t="shared" ref="V10:V11" si="0">SUM(E10,G10,I10,K10,M10,O10,Q10,S10)</f>
        <v>13</v>
      </c>
      <c r="W10" s="11"/>
      <c r="X10" s="11">
        <v>3</v>
      </c>
      <c r="Y10" s="45"/>
      <c r="Z10" s="45"/>
      <c r="AA10" s="45"/>
      <c r="AB10" s="45"/>
      <c r="AC10" s="45"/>
      <c r="AD10" s="45"/>
      <c r="AE10" s="45"/>
      <c r="AF10" s="45"/>
      <c r="AG10" s="45"/>
      <c r="AH10" s="45"/>
      <c r="AI10" s="45"/>
      <c r="AJ10" s="45"/>
      <c r="AK10" s="45"/>
      <c r="AL10" s="45"/>
    </row>
    <row r="11" spans="1:38" s="9" customFormat="1" ht="72" x14ac:dyDescent="0.25">
      <c r="A11" s="25">
        <v>3</v>
      </c>
      <c r="B11" s="32" t="s">
        <v>41</v>
      </c>
      <c r="C11" s="33" t="s">
        <v>47</v>
      </c>
      <c r="D11" s="34"/>
      <c r="E11" s="35"/>
      <c r="F11" s="34">
        <v>1</v>
      </c>
      <c r="G11" s="36">
        <v>4</v>
      </c>
      <c r="H11" s="34"/>
      <c r="I11" s="36"/>
      <c r="J11" s="34">
        <v>1</v>
      </c>
      <c r="K11" s="36">
        <v>5</v>
      </c>
      <c r="L11" s="34"/>
      <c r="M11" s="36"/>
      <c r="N11" s="34">
        <v>1</v>
      </c>
      <c r="O11" s="36">
        <v>5</v>
      </c>
      <c r="P11" s="34"/>
      <c r="Q11" s="36"/>
      <c r="R11" s="34">
        <v>1</v>
      </c>
      <c r="S11" s="36">
        <v>10</v>
      </c>
      <c r="T11" s="34"/>
      <c r="U11" s="34">
        <v>4</v>
      </c>
      <c r="V11" s="31">
        <f t="shared" si="0"/>
        <v>24</v>
      </c>
      <c r="W11" s="11"/>
      <c r="X11" s="11">
        <v>4</v>
      </c>
    </row>
    <row r="12" spans="1:38" s="18" customFormat="1" ht="18" x14ac:dyDescent="0.25">
      <c r="A12" s="70" t="s">
        <v>17</v>
      </c>
      <c r="B12" s="70"/>
      <c r="C12" s="38"/>
      <c r="D12" s="14">
        <f t="shared" ref="D12:J12" si="1">SUM(D9:D11)</f>
        <v>0</v>
      </c>
      <c r="E12" s="14">
        <f t="shared" si="1"/>
        <v>0</v>
      </c>
      <c r="F12" s="14">
        <f t="shared" si="1"/>
        <v>4</v>
      </c>
      <c r="G12" s="14">
        <f t="shared" si="1"/>
        <v>15</v>
      </c>
      <c r="H12" s="14">
        <f t="shared" si="1"/>
        <v>0</v>
      </c>
      <c r="I12" s="14">
        <f t="shared" si="1"/>
        <v>0</v>
      </c>
      <c r="J12" s="14">
        <f t="shared" si="1"/>
        <v>2</v>
      </c>
      <c r="K12" s="14"/>
      <c r="L12" s="14">
        <f t="shared" ref="L12:V12" si="2">SUM(L9:L11)</f>
        <v>0</v>
      </c>
      <c r="M12" s="14">
        <f t="shared" si="2"/>
        <v>0</v>
      </c>
      <c r="N12" s="14">
        <f t="shared" si="2"/>
        <v>2</v>
      </c>
      <c r="O12" s="14">
        <f t="shared" si="2"/>
        <v>10</v>
      </c>
      <c r="P12" s="14">
        <f t="shared" si="2"/>
        <v>0</v>
      </c>
      <c r="Q12" s="14">
        <f t="shared" si="2"/>
        <v>0</v>
      </c>
      <c r="R12" s="14">
        <f t="shared" si="2"/>
        <v>1</v>
      </c>
      <c r="S12" s="14">
        <f t="shared" si="2"/>
        <v>10</v>
      </c>
      <c r="T12" s="14">
        <f t="shared" si="2"/>
        <v>0</v>
      </c>
      <c r="U12" s="14">
        <f t="shared" si="2"/>
        <v>9</v>
      </c>
      <c r="V12" s="15">
        <f t="shared" si="2"/>
        <v>45</v>
      </c>
      <c r="W12" s="17">
        <v>0</v>
      </c>
      <c r="X12" s="17">
        <f xml:space="preserve"> SUM(X9:X11)</f>
        <v>9</v>
      </c>
    </row>
    <row r="13" spans="1:38" s="9" customFormat="1" ht="18" x14ac:dyDescent="0.25">
      <c r="A13" s="70" t="s">
        <v>18</v>
      </c>
      <c r="B13" s="70"/>
      <c r="C13" s="38"/>
      <c r="D13" s="68">
        <v>0.4</v>
      </c>
      <c r="E13" s="69"/>
      <c r="F13" s="69"/>
      <c r="G13" s="69"/>
      <c r="H13" s="68">
        <v>0.3</v>
      </c>
      <c r="I13" s="69"/>
      <c r="J13" s="69"/>
      <c r="K13" s="69"/>
      <c r="L13" s="68">
        <v>0.2</v>
      </c>
      <c r="M13" s="69"/>
      <c r="N13" s="69"/>
      <c r="O13" s="69"/>
      <c r="P13" s="68">
        <v>0.1</v>
      </c>
      <c r="Q13" s="69"/>
      <c r="R13" s="69"/>
      <c r="S13" s="69"/>
      <c r="T13" s="19"/>
      <c r="U13" s="19"/>
      <c r="V13" s="19"/>
      <c r="W13" s="12"/>
      <c r="X13" s="12"/>
    </row>
    <row r="14" spans="1:38" s="9" customFormat="1" ht="18" x14ac:dyDescent="0.25">
      <c r="A14" s="69" t="s">
        <v>19</v>
      </c>
      <c r="B14" s="69"/>
      <c r="C14" s="21"/>
      <c r="D14" s="71">
        <f>D12*0.25+F12*1</f>
        <v>4</v>
      </c>
      <c r="E14" s="72"/>
      <c r="F14" s="72"/>
      <c r="G14" s="73"/>
      <c r="H14" s="71">
        <v>3</v>
      </c>
      <c r="I14" s="72"/>
      <c r="J14" s="72"/>
      <c r="K14" s="73"/>
      <c r="L14" s="71">
        <v>2</v>
      </c>
      <c r="M14" s="72"/>
      <c r="N14" s="72"/>
      <c r="O14" s="73"/>
      <c r="P14" s="71">
        <v>1</v>
      </c>
      <c r="Q14" s="72"/>
      <c r="R14" s="72"/>
      <c r="S14" s="73"/>
      <c r="T14" s="19"/>
      <c r="U14" s="19"/>
      <c r="V14" s="19"/>
      <c r="W14" s="12"/>
      <c r="X14" s="12"/>
    </row>
  </sheetData>
  <mergeCells count="25">
    <mergeCell ref="A2:X2"/>
    <mergeCell ref="A3:X3"/>
    <mergeCell ref="A6:A8"/>
    <mergeCell ref="B6:B8"/>
    <mergeCell ref="C6:C8"/>
    <mergeCell ref="D6:S6"/>
    <mergeCell ref="T6:U7"/>
    <mergeCell ref="V6:V8"/>
    <mergeCell ref="P13:S13"/>
    <mergeCell ref="W6:W8"/>
    <mergeCell ref="X6:X8"/>
    <mergeCell ref="A12:B12"/>
    <mergeCell ref="A13:B13"/>
    <mergeCell ref="D13:G13"/>
    <mergeCell ref="H13:K13"/>
    <mergeCell ref="L13:O13"/>
    <mergeCell ref="D7:G7"/>
    <mergeCell ref="H7:K7"/>
    <mergeCell ref="L7:O7"/>
    <mergeCell ref="P7:S7"/>
    <mergeCell ref="A14:B14"/>
    <mergeCell ref="D14:G14"/>
    <mergeCell ref="H14:K14"/>
    <mergeCell ref="L14:O14"/>
    <mergeCell ref="P14:S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9"/>
  <sheetViews>
    <sheetView tabSelected="1" topLeftCell="C1" zoomScale="60" zoomScaleNormal="60" workbookViewId="0">
      <selection activeCell="N21" sqref="N21"/>
    </sheetView>
  </sheetViews>
  <sheetFormatPr defaultColWidth="12.09765625" defaultRowHeight="15.6" x14ac:dyDescent="0.3"/>
  <cols>
    <col min="1" max="1" width="7.59765625" style="1" customWidth="1"/>
    <col min="2" max="2" width="17.8984375" style="1" customWidth="1"/>
    <col min="3" max="3" width="49" style="1" customWidth="1"/>
    <col min="4" max="4" width="6.3984375" style="1" customWidth="1"/>
    <col min="5" max="5" width="9.3984375" style="1" customWidth="1"/>
    <col min="6" max="6" width="6.3984375" style="1" customWidth="1"/>
    <col min="7" max="7" width="7.59765625" style="1" customWidth="1"/>
    <col min="8" max="19" width="6.3984375" style="1" customWidth="1"/>
    <col min="20" max="20" width="10" style="1" customWidth="1"/>
    <col min="21" max="21" width="7.8984375" style="1" customWidth="1"/>
    <col min="22" max="22" width="10.8984375" style="1" customWidth="1"/>
    <col min="23" max="23" width="11.69921875" style="1" customWidth="1"/>
    <col min="24" max="25" width="11.09765625" style="1" customWidth="1"/>
    <col min="26" max="16384" width="12.09765625" style="1"/>
  </cols>
  <sheetData>
    <row r="2" spans="1:25" ht="24.6" x14ac:dyDescent="0.3">
      <c r="A2" s="62" t="s">
        <v>27</v>
      </c>
      <c r="B2" s="62"/>
      <c r="C2" s="62"/>
      <c r="D2" s="62"/>
      <c r="E2" s="62"/>
      <c r="F2" s="62"/>
      <c r="G2" s="62"/>
      <c r="H2" s="62"/>
      <c r="I2" s="62"/>
      <c r="J2" s="62"/>
      <c r="K2" s="62"/>
      <c r="L2" s="62"/>
      <c r="M2" s="62"/>
      <c r="N2" s="62"/>
      <c r="O2" s="62"/>
      <c r="P2" s="62"/>
      <c r="Q2" s="62"/>
      <c r="R2" s="62"/>
      <c r="S2" s="62"/>
      <c r="T2" s="62"/>
      <c r="U2" s="62"/>
      <c r="V2" s="62"/>
      <c r="W2" s="62"/>
      <c r="X2" s="62"/>
      <c r="Y2" s="62"/>
    </row>
    <row r="3" spans="1:25" ht="24.6" x14ac:dyDescent="0.3">
      <c r="A3" s="62" t="s">
        <v>28</v>
      </c>
      <c r="B3" s="62"/>
      <c r="C3" s="62"/>
      <c r="D3" s="62"/>
      <c r="E3" s="62"/>
      <c r="F3" s="62"/>
      <c r="G3" s="62"/>
      <c r="H3" s="62"/>
      <c r="I3" s="62"/>
      <c r="J3" s="62"/>
      <c r="K3" s="62"/>
      <c r="L3" s="62"/>
      <c r="M3" s="62"/>
      <c r="N3" s="62"/>
      <c r="O3" s="62"/>
      <c r="P3" s="62"/>
      <c r="Q3" s="62"/>
      <c r="R3" s="62"/>
      <c r="S3" s="62"/>
      <c r="T3" s="62"/>
      <c r="U3" s="62"/>
      <c r="V3" s="62"/>
      <c r="W3" s="62"/>
      <c r="X3" s="62"/>
      <c r="Y3" s="62"/>
    </row>
    <row r="4" spans="1:25" x14ac:dyDescent="0.3">
      <c r="B4" s="2" t="s">
        <v>29</v>
      </c>
      <c r="C4" s="2"/>
      <c r="D4" s="3"/>
      <c r="E4" s="3">
        <v>0.75</v>
      </c>
      <c r="F4" s="3"/>
      <c r="G4" s="3">
        <v>3.5</v>
      </c>
      <c r="H4" s="3"/>
      <c r="I4" s="3">
        <v>1</v>
      </c>
      <c r="J4" s="3"/>
      <c r="K4" s="3">
        <v>4</v>
      </c>
      <c r="L4" s="3"/>
      <c r="M4" s="3">
        <v>1.5</v>
      </c>
      <c r="N4" s="3"/>
      <c r="O4" s="3">
        <v>4.5</v>
      </c>
      <c r="P4" s="3"/>
      <c r="Q4" s="3">
        <v>2.5</v>
      </c>
      <c r="R4" s="3"/>
      <c r="S4" s="3">
        <v>6</v>
      </c>
      <c r="T4" s="3"/>
    </row>
    <row r="6" spans="1:25" ht="20.399999999999999" customHeight="1" x14ac:dyDescent="0.3">
      <c r="A6" s="88" t="s">
        <v>20</v>
      </c>
      <c r="B6" s="88" t="s">
        <v>1</v>
      </c>
      <c r="C6" s="89" t="s">
        <v>2</v>
      </c>
      <c r="D6" s="92" t="s">
        <v>3</v>
      </c>
      <c r="E6" s="92"/>
      <c r="F6" s="92"/>
      <c r="G6" s="92"/>
      <c r="H6" s="92"/>
      <c r="I6" s="92"/>
      <c r="J6" s="92"/>
      <c r="K6" s="92"/>
      <c r="L6" s="92"/>
      <c r="M6" s="92"/>
      <c r="N6" s="92"/>
      <c r="O6" s="92"/>
      <c r="P6" s="92"/>
      <c r="Q6" s="92"/>
      <c r="R6" s="92"/>
      <c r="S6" s="92"/>
      <c r="T6" s="88" t="s">
        <v>4</v>
      </c>
      <c r="U6" s="88"/>
      <c r="V6" s="88" t="s">
        <v>5</v>
      </c>
      <c r="W6" s="88" t="s">
        <v>6</v>
      </c>
      <c r="X6" s="88" t="s">
        <v>7</v>
      </c>
      <c r="Y6" s="88" t="s">
        <v>8</v>
      </c>
    </row>
    <row r="7" spans="1:25" x14ac:dyDescent="0.3">
      <c r="A7" s="88"/>
      <c r="B7" s="88"/>
      <c r="C7" s="90"/>
      <c r="D7" s="88" t="s">
        <v>9</v>
      </c>
      <c r="E7" s="88"/>
      <c r="F7" s="88"/>
      <c r="G7" s="88"/>
      <c r="H7" s="88" t="s">
        <v>10</v>
      </c>
      <c r="I7" s="88"/>
      <c r="J7" s="88"/>
      <c r="K7" s="88"/>
      <c r="L7" s="88" t="s">
        <v>11</v>
      </c>
      <c r="M7" s="88"/>
      <c r="N7" s="88"/>
      <c r="O7" s="88"/>
      <c r="P7" s="88" t="s">
        <v>12</v>
      </c>
      <c r="Q7" s="88"/>
      <c r="R7" s="88"/>
      <c r="S7" s="88"/>
      <c r="T7" s="88"/>
      <c r="U7" s="88"/>
      <c r="V7" s="88"/>
      <c r="W7" s="88"/>
      <c r="X7" s="88"/>
      <c r="Y7" s="88"/>
    </row>
    <row r="8" spans="1:25" ht="31.2" x14ac:dyDescent="0.3">
      <c r="A8" s="88"/>
      <c r="B8" s="88"/>
      <c r="C8" s="91"/>
      <c r="D8" s="46" t="s">
        <v>13</v>
      </c>
      <c r="E8" s="46" t="s">
        <v>14</v>
      </c>
      <c r="F8" s="46" t="s">
        <v>15</v>
      </c>
      <c r="G8" s="46" t="s">
        <v>14</v>
      </c>
      <c r="H8" s="46" t="s">
        <v>13</v>
      </c>
      <c r="I8" s="46" t="s">
        <v>14</v>
      </c>
      <c r="J8" s="46" t="s">
        <v>15</v>
      </c>
      <c r="K8" s="46" t="s">
        <v>14</v>
      </c>
      <c r="L8" s="46" t="s">
        <v>13</v>
      </c>
      <c r="M8" s="46" t="s">
        <v>14</v>
      </c>
      <c r="N8" s="46" t="s">
        <v>15</v>
      </c>
      <c r="O8" s="46" t="s">
        <v>14</v>
      </c>
      <c r="P8" s="46" t="s">
        <v>13</v>
      </c>
      <c r="Q8" s="46" t="s">
        <v>14</v>
      </c>
      <c r="R8" s="46" t="s">
        <v>15</v>
      </c>
      <c r="S8" s="46" t="s">
        <v>14</v>
      </c>
      <c r="T8" s="46" t="s">
        <v>13</v>
      </c>
      <c r="U8" s="46" t="s">
        <v>16</v>
      </c>
      <c r="V8" s="88"/>
      <c r="W8" s="88"/>
      <c r="X8" s="88"/>
      <c r="Y8" s="88"/>
    </row>
    <row r="9" spans="1:25" s="9" customFormat="1" ht="52.5" customHeight="1" x14ac:dyDescent="0.25">
      <c r="A9" s="83">
        <v>1</v>
      </c>
      <c r="B9" s="79" t="s">
        <v>30</v>
      </c>
      <c r="C9" s="47" t="s">
        <v>31</v>
      </c>
      <c r="D9" s="48">
        <v>3</v>
      </c>
      <c r="E9" s="49">
        <f>D9*0.75</f>
        <v>2.25</v>
      </c>
      <c r="F9" s="48"/>
      <c r="G9" s="50"/>
      <c r="H9" s="48">
        <v>2</v>
      </c>
      <c r="I9" s="50">
        <f>H9*1</f>
        <v>2</v>
      </c>
      <c r="J9" s="51"/>
      <c r="K9" s="52"/>
      <c r="L9" s="51">
        <v>2</v>
      </c>
      <c r="M9" s="52">
        <f>L9*1.5</f>
        <v>3</v>
      </c>
      <c r="N9" s="51"/>
      <c r="O9" s="52"/>
      <c r="P9" s="51">
        <v>1</v>
      </c>
      <c r="Q9" s="52">
        <f>P9*2.5</f>
        <v>2.5</v>
      </c>
      <c r="R9" s="51"/>
      <c r="S9" s="52"/>
      <c r="T9" s="48">
        <f>SUM(D9,H9,L9,P9)</f>
        <v>8</v>
      </c>
      <c r="U9" s="48"/>
      <c r="V9" s="53">
        <f>SUM(E9,I9,K9,M9,Q9)</f>
        <v>9.75</v>
      </c>
      <c r="W9" s="81">
        <f>28/40</f>
        <v>0.7</v>
      </c>
      <c r="X9" s="74">
        <f>SUM(T9:T13)</f>
        <v>28</v>
      </c>
      <c r="Y9" s="74"/>
    </row>
    <row r="10" spans="1:25" s="44" customFormat="1" ht="36" x14ac:dyDescent="0.25">
      <c r="A10" s="84"/>
      <c r="B10" s="86"/>
      <c r="C10" s="54" t="s">
        <v>32</v>
      </c>
      <c r="D10" s="51">
        <v>3</v>
      </c>
      <c r="E10" s="55">
        <f t="shared" ref="E10:E15" si="0">D10*0.75</f>
        <v>2.25</v>
      </c>
      <c r="F10" s="51"/>
      <c r="G10" s="52"/>
      <c r="H10" s="51">
        <v>2</v>
      </c>
      <c r="I10" s="52">
        <f t="shared" ref="I10:I15" si="1">H10*1</f>
        <v>2</v>
      </c>
      <c r="J10" s="51"/>
      <c r="K10" s="52"/>
      <c r="L10" s="51">
        <v>3</v>
      </c>
      <c r="M10" s="52">
        <f t="shared" ref="M10:M14" si="2">L10*1.5</f>
        <v>4.5</v>
      </c>
      <c r="N10" s="51"/>
      <c r="O10" s="52"/>
      <c r="P10" s="51"/>
      <c r="Q10" s="52">
        <f t="shared" ref="Q10:Q15" si="3">P10*2.5</f>
        <v>0</v>
      </c>
      <c r="R10" s="51"/>
      <c r="S10" s="52"/>
      <c r="T10" s="51">
        <f t="shared" ref="T10:T15" si="4">SUM(D10,H10,L10,P10)</f>
        <v>8</v>
      </c>
      <c r="U10" s="51"/>
      <c r="V10" s="56">
        <f t="shared" ref="V10:V13" si="5">SUM(E10,I10,K10,M10,Q10)</f>
        <v>8.75</v>
      </c>
      <c r="W10" s="87"/>
      <c r="X10" s="75"/>
      <c r="Y10" s="75"/>
    </row>
    <row r="11" spans="1:25" s="9" customFormat="1" ht="18" x14ac:dyDescent="0.25">
      <c r="A11" s="84"/>
      <c r="B11" s="86"/>
      <c r="C11" s="47" t="s">
        <v>33</v>
      </c>
      <c r="D11" s="48">
        <v>2</v>
      </c>
      <c r="E11" s="49">
        <f t="shared" si="0"/>
        <v>1.5</v>
      </c>
      <c r="F11" s="48"/>
      <c r="G11" s="50"/>
      <c r="H11" s="48">
        <v>2</v>
      </c>
      <c r="I11" s="50">
        <f t="shared" si="1"/>
        <v>2</v>
      </c>
      <c r="J11" s="51"/>
      <c r="K11" s="52"/>
      <c r="L11" s="51"/>
      <c r="M11" s="52">
        <f t="shared" si="2"/>
        <v>0</v>
      </c>
      <c r="N11" s="51"/>
      <c r="O11" s="52"/>
      <c r="P11" s="51"/>
      <c r="Q11" s="52">
        <f t="shared" si="3"/>
        <v>0</v>
      </c>
      <c r="R11" s="51"/>
      <c r="S11" s="52"/>
      <c r="T11" s="48">
        <f t="shared" si="4"/>
        <v>4</v>
      </c>
      <c r="U11" s="48"/>
      <c r="V11" s="53">
        <f t="shared" si="5"/>
        <v>3.5</v>
      </c>
      <c r="W11" s="87"/>
      <c r="X11" s="75"/>
      <c r="Y11" s="75"/>
    </row>
    <row r="12" spans="1:25" s="9" customFormat="1" ht="36" x14ac:dyDescent="0.25">
      <c r="A12" s="84"/>
      <c r="B12" s="86"/>
      <c r="C12" s="47" t="s">
        <v>34</v>
      </c>
      <c r="D12" s="48">
        <v>2</v>
      </c>
      <c r="E12" s="49">
        <f t="shared" si="0"/>
        <v>1.5</v>
      </c>
      <c r="F12" s="48"/>
      <c r="G12" s="50"/>
      <c r="H12" s="48">
        <v>2</v>
      </c>
      <c r="I12" s="50">
        <f t="shared" si="1"/>
        <v>2</v>
      </c>
      <c r="J12" s="51"/>
      <c r="K12" s="52"/>
      <c r="L12" s="51"/>
      <c r="M12" s="52">
        <f t="shared" si="2"/>
        <v>0</v>
      </c>
      <c r="N12" s="51"/>
      <c r="O12" s="52"/>
      <c r="P12" s="51"/>
      <c r="Q12" s="52">
        <f t="shared" si="3"/>
        <v>0</v>
      </c>
      <c r="R12" s="51"/>
      <c r="S12" s="52"/>
      <c r="T12" s="48">
        <f t="shared" si="4"/>
        <v>4</v>
      </c>
      <c r="U12" s="48"/>
      <c r="V12" s="53">
        <f t="shared" si="5"/>
        <v>3.5</v>
      </c>
      <c r="W12" s="87"/>
      <c r="X12" s="75"/>
      <c r="Y12" s="75"/>
    </row>
    <row r="13" spans="1:25" s="9" customFormat="1" ht="18" x14ac:dyDescent="0.25">
      <c r="A13" s="85"/>
      <c r="B13" s="80"/>
      <c r="C13" s="57" t="s">
        <v>35</v>
      </c>
      <c r="D13" s="48">
        <v>2</v>
      </c>
      <c r="E13" s="49">
        <f t="shared" si="0"/>
        <v>1.5</v>
      </c>
      <c r="F13" s="48"/>
      <c r="G13" s="50"/>
      <c r="H13" s="48"/>
      <c r="I13" s="50">
        <f t="shared" si="1"/>
        <v>0</v>
      </c>
      <c r="J13" s="51"/>
      <c r="K13" s="52"/>
      <c r="L13" s="51">
        <v>1</v>
      </c>
      <c r="M13" s="52">
        <f t="shared" si="2"/>
        <v>1.5</v>
      </c>
      <c r="N13" s="51"/>
      <c r="O13" s="52"/>
      <c r="P13" s="51">
        <v>1</v>
      </c>
      <c r="Q13" s="52">
        <f t="shared" si="3"/>
        <v>2.5</v>
      </c>
      <c r="R13" s="51"/>
      <c r="S13" s="52"/>
      <c r="T13" s="48">
        <f t="shared" si="4"/>
        <v>4</v>
      </c>
      <c r="U13" s="48"/>
      <c r="V13" s="53">
        <f t="shared" si="5"/>
        <v>5.5</v>
      </c>
      <c r="W13" s="82"/>
      <c r="X13" s="76"/>
      <c r="Y13" s="76"/>
    </row>
    <row r="14" spans="1:25" s="40" customFormat="1" ht="52.5" customHeight="1" x14ac:dyDescent="0.25">
      <c r="A14" s="77">
        <v>2</v>
      </c>
      <c r="B14" s="79" t="s">
        <v>36</v>
      </c>
      <c r="C14" s="47" t="s">
        <v>37</v>
      </c>
      <c r="D14" s="58">
        <v>2</v>
      </c>
      <c r="E14" s="49">
        <f t="shared" si="0"/>
        <v>1.5</v>
      </c>
      <c r="F14" s="58"/>
      <c r="G14" s="59"/>
      <c r="H14" s="58">
        <v>2</v>
      </c>
      <c r="I14" s="50">
        <f t="shared" si="1"/>
        <v>2</v>
      </c>
      <c r="J14" s="60"/>
      <c r="K14" s="61"/>
      <c r="L14" s="60">
        <v>2</v>
      </c>
      <c r="M14" s="52">
        <f t="shared" si="2"/>
        <v>3</v>
      </c>
      <c r="N14" s="60"/>
      <c r="O14" s="61"/>
      <c r="P14" s="60">
        <v>1</v>
      </c>
      <c r="Q14" s="52">
        <f t="shared" si="3"/>
        <v>2.5</v>
      </c>
      <c r="R14" s="60"/>
      <c r="S14" s="61"/>
      <c r="T14" s="48">
        <f t="shared" si="4"/>
        <v>7</v>
      </c>
      <c r="U14" s="58"/>
      <c r="V14" s="53">
        <f>SUM(E14,I14,K14,M14,Q14,S14)</f>
        <v>9</v>
      </c>
      <c r="W14" s="81">
        <f>12/40</f>
        <v>0.3</v>
      </c>
      <c r="X14" s="74">
        <f>SUM(T14:T15)</f>
        <v>12</v>
      </c>
      <c r="Y14" s="74"/>
    </row>
    <row r="15" spans="1:25" s="40" customFormat="1" ht="18" x14ac:dyDescent="0.25">
      <c r="A15" s="78"/>
      <c r="B15" s="80"/>
      <c r="C15" s="47" t="s">
        <v>42</v>
      </c>
      <c r="D15" s="58">
        <v>2</v>
      </c>
      <c r="E15" s="49">
        <f t="shared" si="0"/>
        <v>1.5</v>
      </c>
      <c r="F15" s="58"/>
      <c r="G15" s="59"/>
      <c r="H15" s="58">
        <v>2</v>
      </c>
      <c r="I15" s="50">
        <f t="shared" si="1"/>
        <v>2</v>
      </c>
      <c r="J15" s="60"/>
      <c r="K15" s="61"/>
      <c r="L15" s="60"/>
      <c r="M15" s="61"/>
      <c r="N15" s="60"/>
      <c r="O15" s="61"/>
      <c r="P15" s="60">
        <v>1</v>
      </c>
      <c r="Q15" s="52">
        <f t="shared" si="3"/>
        <v>2.5</v>
      </c>
      <c r="R15" s="60"/>
      <c r="S15" s="61"/>
      <c r="T15" s="48">
        <f t="shared" si="4"/>
        <v>5</v>
      </c>
      <c r="U15" s="58"/>
      <c r="V15" s="53">
        <v>5</v>
      </c>
      <c r="W15" s="82"/>
      <c r="X15" s="76"/>
      <c r="Y15" s="76"/>
    </row>
    <row r="16" spans="1:25" s="9" customFormat="1" ht="18" x14ac:dyDescent="0.25">
      <c r="A16" s="25"/>
      <c r="B16" s="41"/>
      <c r="C16" s="10"/>
      <c r="D16" s="6"/>
      <c r="E16" s="7"/>
      <c r="F16" s="6"/>
      <c r="G16" s="8"/>
      <c r="H16" s="6"/>
      <c r="I16" s="8"/>
      <c r="J16" s="6"/>
      <c r="K16" s="8"/>
      <c r="L16" s="6"/>
      <c r="M16" s="8"/>
      <c r="N16" s="6"/>
      <c r="O16" s="8"/>
      <c r="P16" s="6"/>
      <c r="Q16" s="8"/>
      <c r="R16" s="6"/>
      <c r="S16" s="8"/>
      <c r="T16" s="6"/>
      <c r="U16" s="6"/>
      <c r="V16" s="39"/>
      <c r="W16" s="42"/>
      <c r="X16" s="12"/>
      <c r="Y16" s="12"/>
    </row>
    <row r="17" spans="1:25" s="18" customFormat="1" ht="18" x14ac:dyDescent="0.25">
      <c r="A17" s="70" t="s">
        <v>17</v>
      </c>
      <c r="B17" s="70"/>
      <c r="C17" s="38"/>
      <c r="D17" s="43">
        <f t="shared" ref="D17:W17" si="6">SUM(D9:D16)</f>
        <v>16</v>
      </c>
      <c r="E17" s="14">
        <f t="shared" si="6"/>
        <v>12</v>
      </c>
      <c r="F17" s="14">
        <f t="shared" si="6"/>
        <v>0</v>
      </c>
      <c r="G17" s="14">
        <f t="shared" si="6"/>
        <v>0</v>
      </c>
      <c r="H17" s="43">
        <f t="shared" si="6"/>
        <v>12</v>
      </c>
      <c r="I17" s="14">
        <f t="shared" si="6"/>
        <v>12</v>
      </c>
      <c r="J17" s="14">
        <f t="shared" si="6"/>
        <v>0</v>
      </c>
      <c r="K17" s="14">
        <f t="shared" si="6"/>
        <v>0</v>
      </c>
      <c r="L17" s="43">
        <f t="shared" si="6"/>
        <v>8</v>
      </c>
      <c r="M17" s="14">
        <f t="shared" si="6"/>
        <v>12</v>
      </c>
      <c r="N17" s="14">
        <f t="shared" si="6"/>
        <v>0</v>
      </c>
      <c r="O17" s="14">
        <f t="shared" si="6"/>
        <v>0</v>
      </c>
      <c r="P17" s="43">
        <f t="shared" si="6"/>
        <v>4</v>
      </c>
      <c r="Q17" s="14">
        <f t="shared" si="6"/>
        <v>10</v>
      </c>
      <c r="R17" s="14">
        <f t="shared" si="6"/>
        <v>0</v>
      </c>
      <c r="S17" s="14">
        <f t="shared" si="6"/>
        <v>0</v>
      </c>
      <c r="T17" s="14">
        <f t="shared" si="6"/>
        <v>40</v>
      </c>
      <c r="U17" s="14">
        <f t="shared" si="6"/>
        <v>0</v>
      </c>
      <c r="V17" s="15">
        <f t="shared" si="6"/>
        <v>45</v>
      </c>
      <c r="W17" s="16">
        <f t="shared" si="6"/>
        <v>1</v>
      </c>
      <c r="X17" s="17">
        <f>SUM(X9:X16)</f>
        <v>40</v>
      </c>
      <c r="Y17" s="17">
        <f xml:space="preserve"> SUM(Y9:Y16)</f>
        <v>0</v>
      </c>
    </row>
    <row r="18" spans="1:25" s="9" customFormat="1" ht="18" x14ac:dyDescent="0.25">
      <c r="A18" s="70" t="s">
        <v>18</v>
      </c>
      <c r="B18" s="70"/>
      <c r="C18" s="38"/>
      <c r="D18" s="68">
        <v>0.4</v>
      </c>
      <c r="E18" s="69"/>
      <c r="F18" s="69"/>
      <c r="G18" s="69"/>
      <c r="H18" s="68">
        <v>0.3</v>
      </c>
      <c r="I18" s="69"/>
      <c r="J18" s="69"/>
      <c r="K18" s="69"/>
      <c r="L18" s="68">
        <v>0.2</v>
      </c>
      <c r="M18" s="69"/>
      <c r="N18" s="69"/>
      <c r="O18" s="69"/>
      <c r="P18" s="68">
        <v>0.1</v>
      </c>
      <c r="Q18" s="69"/>
      <c r="R18" s="69"/>
      <c r="S18" s="69"/>
      <c r="T18" s="19"/>
      <c r="U18" s="19"/>
      <c r="V18" s="19"/>
      <c r="W18" s="20">
        <f>SUM(D18:S18)</f>
        <v>0.99999999999999989</v>
      </c>
      <c r="X18" s="12"/>
      <c r="Y18" s="12"/>
    </row>
    <row r="19" spans="1:25" s="9" customFormat="1" ht="18" x14ac:dyDescent="0.25">
      <c r="A19" s="69" t="s">
        <v>19</v>
      </c>
      <c r="B19" s="69"/>
      <c r="C19" s="21"/>
      <c r="D19" s="71">
        <v>4</v>
      </c>
      <c r="E19" s="72"/>
      <c r="F19" s="72"/>
      <c r="G19" s="73"/>
      <c r="H19" s="71">
        <v>3</v>
      </c>
      <c r="I19" s="72"/>
      <c r="J19" s="72"/>
      <c r="K19" s="73"/>
      <c r="L19" s="71">
        <v>2</v>
      </c>
      <c r="M19" s="72"/>
      <c r="N19" s="72"/>
      <c r="O19" s="73"/>
      <c r="P19" s="71">
        <v>1</v>
      </c>
      <c r="Q19" s="72"/>
      <c r="R19" s="72"/>
      <c r="S19" s="73"/>
      <c r="T19" s="19"/>
      <c r="U19" s="19"/>
      <c r="V19" s="19"/>
      <c r="W19" s="22">
        <f>SUM(D19:S19)</f>
        <v>10</v>
      </c>
      <c r="X19" s="12"/>
      <c r="Y19" s="12"/>
    </row>
  </sheetData>
  <mergeCells count="36">
    <mergeCell ref="D7:G7"/>
    <mergeCell ref="H7:K7"/>
    <mergeCell ref="L7:O7"/>
    <mergeCell ref="P7:S7"/>
    <mergeCell ref="A2:Y2"/>
    <mergeCell ref="A3:Y3"/>
    <mergeCell ref="A6:A8"/>
    <mergeCell ref="B6:B8"/>
    <mergeCell ref="C6:C8"/>
    <mergeCell ref="D6:S6"/>
    <mergeCell ref="T6:U7"/>
    <mergeCell ref="V6:V8"/>
    <mergeCell ref="W6:W8"/>
    <mergeCell ref="X6:X8"/>
    <mergeCell ref="Y6:Y8"/>
    <mergeCell ref="P18:S18"/>
    <mergeCell ref="X9:X13"/>
    <mergeCell ref="Y9:Y13"/>
    <mergeCell ref="A14:A15"/>
    <mergeCell ref="B14:B15"/>
    <mergeCell ref="W14:W15"/>
    <mergeCell ref="X14:X15"/>
    <mergeCell ref="Y14:Y15"/>
    <mergeCell ref="A9:A13"/>
    <mergeCell ref="B9:B13"/>
    <mergeCell ref="W9:W13"/>
    <mergeCell ref="A17:B17"/>
    <mergeCell ref="A18:B18"/>
    <mergeCell ref="D18:G18"/>
    <mergeCell ref="H18:K18"/>
    <mergeCell ref="L18:O18"/>
    <mergeCell ref="A19:B19"/>
    <mergeCell ref="D19:G19"/>
    <mergeCell ref="H19:K19"/>
    <mergeCell ref="L19:O19"/>
    <mergeCell ref="P19:S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KHOI 10</vt:lpstr>
      <vt:lpstr>KHOI 11</vt:lpstr>
      <vt:lpstr>KHOI 12</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 Thao</dc:creator>
  <cp:lastModifiedBy>HUNG CUONG</cp:lastModifiedBy>
  <dcterms:created xsi:type="dcterms:W3CDTF">2020-11-23T17:31:39Z</dcterms:created>
  <dcterms:modified xsi:type="dcterms:W3CDTF">2022-02-24T13:25:46Z</dcterms:modified>
</cp:coreProperties>
</file>